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3-Week 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"/>
  </numFmts>
  <fonts count="11">
    <font>
      <name val="Calibri"/>
      <family val="2"/>
      <color theme="1"/>
      <sz val="11"/>
      <scheme val="minor"/>
    </font>
    <font>
      <name val="Inter"/>
      <b val="1"/>
      <color rgb="00FFFFFF"/>
      <sz val="16"/>
    </font>
    <font>
      <name val="Inter"/>
      <color rgb="006B7280"/>
      <sz val="11"/>
    </font>
    <font>
      <name val="Inter"/>
      <i val="1"/>
      <color rgb="009CA3AF"/>
      <sz val="11"/>
    </font>
    <font>
      <name val="Inter"/>
      <b val="1"/>
      <color rgb="00FFFFFF"/>
      <sz val="11"/>
    </font>
    <font>
      <name val="Inter"/>
      <b val="1"/>
      <color rgb="002080D4"/>
      <sz val="12"/>
    </font>
    <font>
      <name val="Inter"/>
      <b val="1"/>
      <color rgb="002D2D2D"/>
      <sz val="12"/>
    </font>
    <font>
      <name val="Inter"/>
      <color rgb="002D2D2D"/>
      <sz val="12"/>
    </font>
    <font>
      <name val="Inter"/>
      <b val="1"/>
      <sz val="12"/>
    </font>
    <font>
      <name val="Inter"/>
      <b val="1"/>
      <color rgb="000078D4"/>
      <sz val="12"/>
    </font>
    <font>
      <name val="Inter"/>
      <b val="1"/>
      <color rgb="0016A34A"/>
      <sz val="12"/>
    </font>
  </fonts>
  <fills count="7">
    <fill>
      <patternFill/>
    </fill>
    <fill>
      <patternFill patternType="gray125"/>
    </fill>
    <fill>
      <patternFill patternType="solid">
        <fgColor rgb="000D0D0D"/>
      </patternFill>
    </fill>
    <fill>
      <patternFill patternType="solid">
        <fgColor rgb="00F3F4F6"/>
      </patternFill>
    </fill>
    <fill>
      <patternFill patternType="solid">
        <fgColor rgb="00F0F7FF"/>
      </patternFill>
    </fill>
    <fill>
      <patternFill patternType="solid">
        <fgColor rgb="00FFFBEB"/>
      </patternFill>
    </fill>
    <fill>
      <patternFill patternType="solid">
        <fgColor rgb="00F0FDF4"/>
      </patternFill>
    </fill>
  </fills>
  <borders count="5">
    <border>
      <left/>
      <right/>
      <top/>
      <bottom/>
      <diagonal/>
    </border>
    <border>
      <bottom style="medium">
        <color rgb="002080D4"/>
      </bottom>
    </border>
    <border>
      <left style="thick">
        <color rgb="002080D4"/>
      </left>
    </border>
    <border>
      <top style="medium">
        <color rgb="0016A34A"/>
      </top>
      <bottom style="medium">
        <color rgb="0016A34A"/>
      </bottom>
    </border>
    <border>
      <top style="medium">
        <color rgb="002080D4"/>
      </top>
      <bottom style="medium">
        <color rgb="002080D4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0" fillId="2" borderId="0" pivotButton="0" quotePrefix="0" xfId="0"/>
    <xf numFmtId="0" fontId="2" fillId="3" borderId="1" pivotButton="0" quotePrefix="0" xfId="0"/>
    <xf numFmtId="0" fontId="0" fillId="3" borderId="1" pivotButton="0" quotePrefix="0" xfId="0"/>
    <xf numFmtId="0" fontId="3" fillId="0" borderId="0" pivotButton="0" quotePrefix="0" xfId="0"/>
    <xf numFmtId="0" fontId="4" fillId="2" borderId="0" pivotButton="0" quotePrefix="0" xfId="0"/>
    <xf numFmtId="0" fontId="4" fillId="2" borderId="0" applyAlignment="1" pivotButton="0" quotePrefix="0" xfId="0">
      <alignment horizontal="right"/>
    </xf>
    <xf numFmtId="0" fontId="5" fillId="4" borderId="2" pivotButton="0" quotePrefix="0" xfId="0"/>
    <xf numFmtId="0" fontId="6" fillId="0" borderId="0" pivotButton="0" quotePrefix="0" xfId="0"/>
    <xf numFmtId="164" fontId="5" fillId="5" borderId="0" pivotButton="0" quotePrefix="0" xfId="0"/>
    <xf numFmtId="164" fontId="0" fillId="0" borderId="0" pivotButton="0" quotePrefix="0" xfId="0"/>
    <xf numFmtId="0" fontId="7" fillId="0" borderId="0" pivotButton="0" quotePrefix="0" xfId="0"/>
    <xf numFmtId="0" fontId="8" fillId="6" borderId="3" pivotButton="0" quotePrefix="0" xfId="0"/>
    <xf numFmtId="164" fontId="8" fillId="6" borderId="3" pivotButton="0" quotePrefix="0" xfId="0"/>
    <xf numFmtId="0" fontId="9" fillId="4" borderId="4" pivotButton="0" quotePrefix="0" xfId="0"/>
    <xf numFmtId="164" fontId="9" fillId="4" borderId="4" pivotButton="0" quotePrefix="0" xfId="0"/>
    <xf numFmtId="165" fontId="0" fillId="0" borderId="0" pivotButton="0" quotePrefix="0" xfId="0"/>
    <xf numFmtId="0" fontId="1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63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4" customWidth="1" min="15" max="15"/>
  </cols>
  <sheetData>
    <row r="1" ht="36" customHeight="1">
      <c r="A1" s="1" t="inlineStr">
        <is>
          <t>THE DTC PLAYBOOK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22" customHeight="1">
      <c r="A2" s="3" t="inlineStr">
        <is>
          <t>13-Week Cash Flow Forecast</t>
        </is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</row>
    <row r="3" ht="18" customHeight="1">
      <c r="A3" s="5" t="inlineStr">
        <is>
          <t>Directional only. Pre-filled with sample data for illustration. Replace with your own numbers.</t>
        </is>
      </c>
    </row>
    <row r="5">
      <c r="A5" s="6" t="inlineStr"/>
      <c r="B5" s="7" t="inlineStr">
        <is>
          <t>Week 1</t>
        </is>
      </c>
      <c r="C5" s="7" t="inlineStr">
        <is>
          <t>Week 2</t>
        </is>
      </c>
      <c r="D5" s="7" t="inlineStr">
        <is>
          <t>Week 3</t>
        </is>
      </c>
      <c r="E5" s="7" t="inlineStr">
        <is>
          <t>Week 4</t>
        </is>
      </c>
      <c r="F5" s="7" t="inlineStr">
        <is>
          <t>Week 5</t>
        </is>
      </c>
      <c r="G5" s="7" t="inlineStr">
        <is>
          <t>Week 6</t>
        </is>
      </c>
      <c r="H5" s="7" t="inlineStr">
        <is>
          <t>Week 7</t>
        </is>
      </c>
      <c r="I5" s="7" t="inlineStr">
        <is>
          <t>Week 8</t>
        </is>
      </c>
      <c r="J5" s="7" t="inlineStr">
        <is>
          <t>Week 9</t>
        </is>
      </c>
      <c r="K5" s="7" t="inlineStr">
        <is>
          <t>Week 10</t>
        </is>
      </c>
      <c r="L5" s="7" t="inlineStr">
        <is>
          <t>Week 11</t>
        </is>
      </c>
      <c r="M5" s="7" t="inlineStr">
        <is>
          <t>Week 12</t>
        </is>
      </c>
      <c r="N5" s="7" t="inlineStr">
        <is>
          <t>Week 13</t>
        </is>
      </c>
      <c r="O5" s="7" t="inlineStr">
        <is>
          <t>Total</t>
        </is>
      </c>
    </row>
    <row r="6" ht="26" customHeight="1">
      <c r="A6" s="8" t="inlineStr">
        <is>
          <t>OPENING POSITION</t>
        </is>
      </c>
    </row>
    <row r="7">
      <c r="A7" s="9" t="inlineStr">
        <is>
          <t>Opening Cash Balance</t>
        </is>
      </c>
      <c r="B7" s="10" t="n">
        <v>50000</v>
      </c>
      <c r="C7" s="11">
        <f>B34</f>
        <v/>
      </c>
      <c r="D7" s="11">
        <f>C34</f>
        <v/>
      </c>
      <c r="E7" s="11">
        <f>D34</f>
        <v/>
      </c>
      <c r="F7" s="11">
        <f>E34</f>
        <v/>
      </c>
      <c r="G7" s="11">
        <f>F34</f>
        <v/>
      </c>
      <c r="H7" s="11">
        <f>G34</f>
        <v/>
      </c>
      <c r="I7" s="11">
        <f>H34</f>
        <v/>
      </c>
      <c r="J7" s="11">
        <f>I34</f>
        <v/>
      </c>
      <c r="K7" s="11">
        <f>J34</f>
        <v/>
      </c>
      <c r="L7" s="11">
        <f>K34</f>
        <v/>
      </c>
      <c r="M7" s="11">
        <f>L34</f>
        <v/>
      </c>
      <c r="N7" s="11">
        <f>M34</f>
        <v/>
      </c>
    </row>
    <row r="8">
      <c r="A8" s="12" t="inlineStr">
        <is>
          <t>Inventory on Hand - snapshot (at cost)</t>
        </is>
      </c>
      <c r="B8" s="10" t="n">
        <v>35000</v>
      </c>
      <c r="C8" s="10" t="n">
        <v>35000</v>
      </c>
      <c r="D8" s="10" t="n">
        <v>35000</v>
      </c>
      <c r="E8" s="10" t="n">
        <v>35000</v>
      </c>
      <c r="F8" s="10" t="n">
        <v>35000</v>
      </c>
      <c r="G8" s="10" t="n">
        <v>35000</v>
      </c>
      <c r="H8" s="10" t="n">
        <v>35000</v>
      </c>
      <c r="I8" s="10" t="n">
        <v>35000</v>
      </c>
      <c r="J8" s="10" t="n">
        <v>35000</v>
      </c>
      <c r="K8" s="10" t="n">
        <v>35000</v>
      </c>
      <c r="L8" s="10" t="n">
        <v>35000</v>
      </c>
      <c r="M8" s="10" t="n">
        <v>35000</v>
      </c>
      <c r="N8" s="10" t="n">
        <v>35000</v>
      </c>
      <c r="O8" s="11">
        <f>SUM(B8:N8)</f>
        <v/>
      </c>
    </row>
    <row r="10">
      <c r="A10" s="12" t="inlineStr">
        <is>
          <t>Open POs - snapshot (committed, not yet paid)</t>
        </is>
      </c>
      <c r="B10" s="10" t="n">
        <v>15000</v>
      </c>
      <c r="C10" s="10" t="n">
        <v>15000</v>
      </c>
      <c r="D10" s="10" t="n">
        <v>15000</v>
      </c>
      <c r="E10" s="10" t="n">
        <v>15000</v>
      </c>
      <c r="F10" s="10" t="n">
        <v>15000</v>
      </c>
      <c r="G10" s="10" t="n">
        <v>15000</v>
      </c>
      <c r="H10" s="10" t="n">
        <v>15000</v>
      </c>
      <c r="I10" s="10" t="n">
        <v>15000</v>
      </c>
      <c r="J10" s="10" t="n">
        <v>15000</v>
      </c>
      <c r="K10" s="10" t="n">
        <v>15000</v>
      </c>
      <c r="L10" s="10" t="n">
        <v>15000</v>
      </c>
      <c r="M10" s="10" t="n">
        <v>15000</v>
      </c>
      <c r="N10" s="10" t="n">
        <v>15000</v>
      </c>
      <c r="O10" s="11">
        <f>SUM(B10:N10)</f>
        <v/>
      </c>
    </row>
    <row r="11">
      <c r="A11" s="12" t="inlineStr">
        <is>
          <t>Minimum Cash Reserve Target (trigger threshold)</t>
        </is>
      </c>
      <c r="B11" s="10" t="n">
        <v>45000</v>
      </c>
      <c r="C11" s="10" t="n">
        <v>45000</v>
      </c>
      <c r="D11" s="10" t="n">
        <v>45000</v>
      </c>
      <c r="E11" s="10" t="n">
        <v>45000</v>
      </c>
      <c r="F11" s="10" t="n">
        <v>45000</v>
      </c>
      <c r="G11" s="10" t="n">
        <v>45000</v>
      </c>
      <c r="H11" s="10" t="n">
        <v>45000</v>
      </c>
      <c r="I11" s="10" t="n">
        <v>45000</v>
      </c>
      <c r="J11" s="10" t="n">
        <v>45000</v>
      </c>
      <c r="K11" s="10" t="n">
        <v>45000</v>
      </c>
      <c r="L11" s="10" t="n">
        <v>45000</v>
      </c>
      <c r="M11" s="10" t="n">
        <v>45000</v>
      </c>
      <c r="N11" s="10" t="n">
        <v>45000</v>
      </c>
      <c r="O11" s="11">
        <f>SUM(B11:N11)</f>
        <v/>
      </c>
    </row>
    <row r="13" ht="26" customHeight="1">
      <c r="A13" s="8" t="inlineStr">
        <is>
          <t>CASH IN</t>
        </is>
      </c>
    </row>
    <row r="14">
      <c r="B14" s="5" t="inlineStr">
        <is>
          <t>Cash received, not revenue booked. Account for payout delays.</t>
        </is>
      </c>
    </row>
    <row r="15">
      <c r="A15" s="12" t="inlineStr">
        <is>
          <t>DTC Revenue Collections</t>
        </is>
      </c>
      <c r="B15" s="10" t="n">
        <v>9000</v>
      </c>
      <c r="C15" s="10" t="n">
        <v>9000</v>
      </c>
      <c r="D15" s="10" t="n">
        <v>9000</v>
      </c>
      <c r="E15" s="10" t="n">
        <v>9000</v>
      </c>
      <c r="F15" s="10" t="n">
        <v>9000</v>
      </c>
      <c r="G15" s="10" t="n">
        <v>9000</v>
      </c>
      <c r="H15" s="10" t="n">
        <v>9000</v>
      </c>
      <c r="I15" s="10" t="n">
        <v>9000</v>
      </c>
      <c r="J15" s="10" t="n">
        <v>9000</v>
      </c>
      <c r="K15" s="10" t="n">
        <v>9000</v>
      </c>
      <c r="L15" s="10" t="n">
        <v>9000</v>
      </c>
      <c r="M15" s="10" t="n">
        <v>9000</v>
      </c>
      <c r="N15" s="10" t="n">
        <v>9000</v>
      </c>
      <c r="O15" s="11">
        <f>SUM(B15:N15)</f>
        <v/>
      </c>
    </row>
    <row r="16">
      <c r="A16" s="12" t="inlineStr">
        <is>
          <t>Wholesale / Marketplace Collections</t>
        </is>
      </c>
      <c r="B16" s="10" t="n">
        <v>0</v>
      </c>
      <c r="C16" s="10" t="n">
        <v>0</v>
      </c>
      <c r="D16" s="10" t="n">
        <v>0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n">
        <v>0</v>
      </c>
      <c r="M16" s="10" t="n">
        <v>0</v>
      </c>
      <c r="N16" s="10" t="n">
        <v>0</v>
      </c>
      <c r="O16" s="11">
        <f>SUM(B16:N16)</f>
        <v/>
      </c>
    </row>
    <row r="17">
      <c r="A17" s="12" t="inlineStr">
        <is>
          <t>Other Income</t>
        </is>
      </c>
      <c r="B17" s="10" t="n">
        <v>0</v>
      </c>
      <c r="C17" s="10" t="n">
        <v>0</v>
      </c>
      <c r="D17" s="10" t="n">
        <v>0</v>
      </c>
      <c r="E17" s="10" t="n">
        <v>0</v>
      </c>
      <c r="F17" s="10" t="n">
        <v>0</v>
      </c>
      <c r="G17" s="10" t="n">
        <v>0</v>
      </c>
      <c r="H17" s="10" t="n">
        <v>0</v>
      </c>
      <c r="I17" s="10" t="n">
        <v>0</v>
      </c>
      <c r="J17" s="10" t="n">
        <v>0</v>
      </c>
      <c r="K17" s="10" t="n">
        <v>0</v>
      </c>
      <c r="L17" s="10" t="n">
        <v>0</v>
      </c>
      <c r="M17" s="10" t="n">
        <v>0</v>
      </c>
      <c r="N17" s="10" t="n">
        <v>0</v>
      </c>
      <c r="O17" s="11">
        <f>SUM(B17:N17)</f>
        <v/>
      </c>
    </row>
    <row r="18">
      <c r="A18" s="9" t="inlineStr">
        <is>
          <t>Total Cash In</t>
        </is>
      </c>
      <c r="B18" s="11">
        <f>B15+B16+B17</f>
        <v/>
      </c>
      <c r="C18" s="11">
        <f>C15+C16+C17</f>
        <v/>
      </c>
      <c r="D18" s="11">
        <f>D15+D16+D17</f>
        <v/>
      </c>
      <c r="E18" s="11">
        <f>E15+E16+E17</f>
        <v/>
      </c>
      <c r="F18" s="11">
        <f>F15+F16+F17</f>
        <v/>
      </c>
      <c r="G18" s="11">
        <f>G15+G16+G17</f>
        <v/>
      </c>
      <c r="H18" s="11">
        <f>H15+H16+H17</f>
        <v/>
      </c>
      <c r="I18" s="11">
        <f>I15+I16+I17</f>
        <v/>
      </c>
      <c r="J18" s="11">
        <f>J15+J16+J17</f>
        <v/>
      </c>
      <c r="K18" s="11">
        <f>K15+K16+K17</f>
        <v/>
      </c>
      <c r="L18" s="11">
        <f>L15+L16+L17</f>
        <v/>
      </c>
      <c r="M18" s="11">
        <f>M15+M16+M17</f>
        <v/>
      </c>
      <c r="N18" s="11">
        <f>N15+N16+N17</f>
        <v/>
      </c>
      <c r="O18" s="11">
        <f>SUM(B18:N18)</f>
        <v/>
      </c>
    </row>
    <row r="20" ht="26" customHeight="1">
      <c r="A20" s="8" t="inlineStr">
        <is>
          <t>CASH OUT</t>
        </is>
      </c>
    </row>
    <row r="21">
      <c r="A21" s="12" t="inlineStr">
        <is>
          <t>Inventory / PO Payments</t>
        </is>
      </c>
      <c r="B21" s="10" t="n">
        <v>4000</v>
      </c>
      <c r="C21" s="10" t="n">
        <v>4000</v>
      </c>
      <c r="D21" s="10" t="n">
        <v>4000</v>
      </c>
      <c r="E21" s="10" t="n">
        <v>4000</v>
      </c>
      <c r="F21" s="10" t="n">
        <v>4000</v>
      </c>
      <c r="G21" s="10" t="n">
        <v>4000</v>
      </c>
      <c r="H21" s="10" t="n">
        <v>4000</v>
      </c>
      <c r="I21" s="10" t="n">
        <v>4000</v>
      </c>
      <c r="J21" s="10" t="n">
        <v>4000</v>
      </c>
      <c r="K21" s="10" t="n">
        <v>4000</v>
      </c>
      <c r="L21" s="10" t="n">
        <v>4000</v>
      </c>
      <c r="M21" s="10" t="n">
        <v>4000</v>
      </c>
      <c r="N21" s="10" t="n">
        <v>4000</v>
      </c>
      <c r="O21" s="11">
        <f>SUM(B21:N21)</f>
        <v/>
      </c>
    </row>
    <row r="22">
      <c r="A22" s="12" t="inlineStr">
        <is>
          <t>Marketing / Ad Spend</t>
        </is>
      </c>
      <c r="B22" s="10" t="n">
        <v>2500</v>
      </c>
      <c r="C22" s="10" t="n">
        <v>2500</v>
      </c>
      <c r="D22" s="10" t="n">
        <v>2500</v>
      </c>
      <c r="E22" s="10" t="n">
        <v>2500</v>
      </c>
      <c r="F22" s="10" t="n">
        <v>2500</v>
      </c>
      <c r="G22" s="10" t="n">
        <v>2500</v>
      </c>
      <c r="H22" s="10" t="n">
        <v>2500</v>
      </c>
      <c r="I22" s="10" t="n">
        <v>2500</v>
      </c>
      <c r="J22" s="10" t="n">
        <v>2500</v>
      </c>
      <c r="K22" s="10" t="n">
        <v>2500</v>
      </c>
      <c r="L22" s="10" t="n">
        <v>2500</v>
      </c>
      <c r="M22" s="10" t="n">
        <v>2500</v>
      </c>
      <c r="N22" s="10" t="n">
        <v>2500</v>
      </c>
      <c r="O22" s="11">
        <f>SUM(B22:N22)</f>
        <v/>
      </c>
    </row>
    <row r="23">
      <c r="A23" s="12" t="inlineStr">
        <is>
          <t>Payroll (incl. super)</t>
        </is>
      </c>
      <c r="B23" s="10" t="n">
        <v>1800</v>
      </c>
      <c r="C23" s="10" t="n">
        <v>1800</v>
      </c>
      <c r="D23" s="10" t="n">
        <v>1800</v>
      </c>
      <c r="E23" s="10" t="n">
        <v>1800</v>
      </c>
      <c r="F23" s="10" t="n">
        <v>1800</v>
      </c>
      <c r="G23" s="10" t="n">
        <v>1800</v>
      </c>
      <c r="H23" s="10" t="n">
        <v>1800</v>
      </c>
      <c r="I23" s="10" t="n">
        <v>1800</v>
      </c>
      <c r="J23" s="10" t="n">
        <v>1800</v>
      </c>
      <c r="K23" s="10" t="n">
        <v>1800</v>
      </c>
      <c r="L23" s="10" t="n">
        <v>1800</v>
      </c>
      <c r="M23" s="10" t="n">
        <v>1800</v>
      </c>
      <c r="N23" s="10" t="n">
        <v>1800</v>
      </c>
      <c r="O23" s="11">
        <f>SUM(B23:N23)</f>
        <v/>
      </c>
    </row>
    <row r="24">
      <c r="A24" s="12" t="inlineStr">
        <is>
          <t>Fulfilment / 3PL</t>
        </is>
      </c>
      <c r="B24" s="10" t="n">
        <v>900</v>
      </c>
      <c r="C24" s="10" t="n">
        <v>900</v>
      </c>
      <c r="D24" s="10" t="n">
        <v>900</v>
      </c>
      <c r="E24" s="10" t="n">
        <v>900</v>
      </c>
      <c r="F24" s="10" t="n">
        <v>900</v>
      </c>
      <c r="G24" s="10" t="n">
        <v>900</v>
      </c>
      <c r="H24" s="10" t="n">
        <v>900</v>
      </c>
      <c r="I24" s="10" t="n">
        <v>900</v>
      </c>
      <c r="J24" s="10" t="n">
        <v>900</v>
      </c>
      <c r="K24" s="10" t="n">
        <v>900</v>
      </c>
      <c r="L24" s="10" t="n">
        <v>900</v>
      </c>
      <c r="M24" s="10" t="n">
        <v>900</v>
      </c>
      <c r="N24" s="10" t="n">
        <v>900</v>
      </c>
      <c r="O24" s="11">
        <f>SUM(B24:N24)</f>
        <v/>
      </c>
    </row>
    <row r="25">
      <c r="A25" s="12" t="inlineStr">
        <is>
          <t>SaaS / Tools / Subscriptions</t>
        </is>
      </c>
      <c r="B25" s="10" t="n">
        <v>200</v>
      </c>
      <c r="C25" s="10" t="n">
        <v>200</v>
      </c>
      <c r="D25" s="10" t="n">
        <v>200</v>
      </c>
      <c r="E25" s="10" t="n">
        <v>200</v>
      </c>
      <c r="F25" s="10" t="n">
        <v>200</v>
      </c>
      <c r="G25" s="10" t="n">
        <v>200</v>
      </c>
      <c r="H25" s="10" t="n">
        <v>200</v>
      </c>
      <c r="I25" s="10" t="n">
        <v>200</v>
      </c>
      <c r="J25" s="10" t="n">
        <v>200</v>
      </c>
      <c r="K25" s="10" t="n">
        <v>200</v>
      </c>
      <c r="L25" s="10" t="n">
        <v>200</v>
      </c>
      <c r="M25" s="10" t="n">
        <v>200</v>
      </c>
      <c r="N25" s="10" t="n">
        <v>200</v>
      </c>
      <c r="O25" s="11">
        <f>SUM(B25:N25)</f>
        <v/>
      </c>
    </row>
    <row r="26">
      <c r="A26" s="12" t="inlineStr">
        <is>
          <t>Rent / Warehouse</t>
        </is>
      </c>
      <c r="B26" s="10" t="n">
        <v>400</v>
      </c>
      <c r="C26" s="10" t="n">
        <v>400</v>
      </c>
      <c r="D26" s="10" t="n">
        <v>400</v>
      </c>
      <c r="E26" s="10" t="n">
        <v>400</v>
      </c>
      <c r="F26" s="10" t="n">
        <v>400</v>
      </c>
      <c r="G26" s="10" t="n">
        <v>400</v>
      </c>
      <c r="H26" s="10" t="n">
        <v>400</v>
      </c>
      <c r="I26" s="10" t="n">
        <v>400</v>
      </c>
      <c r="J26" s="10" t="n">
        <v>400</v>
      </c>
      <c r="K26" s="10" t="n">
        <v>400</v>
      </c>
      <c r="L26" s="10" t="n">
        <v>400</v>
      </c>
      <c r="M26" s="10" t="n">
        <v>400</v>
      </c>
      <c r="N26" s="10" t="n">
        <v>400</v>
      </c>
      <c r="O26" s="11">
        <f>SUM(B26:N26)</f>
        <v/>
      </c>
    </row>
    <row r="27">
      <c r="A27" s="12" t="inlineStr">
        <is>
          <t>Tax Payments (GST/BAS, income tax)</t>
        </is>
      </c>
      <c r="B27" s="10" t="n">
        <v>0</v>
      </c>
      <c r="C27" s="10" t="n">
        <v>0</v>
      </c>
      <c r="D27" s="10" t="n">
        <v>0</v>
      </c>
      <c r="E27" s="10" t="n">
        <v>0</v>
      </c>
      <c r="F27" s="10" t="n">
        <v>0</v>
      </c>
      <c r="G27" s="10" t="n">
        <v>0</v>
      </c>
      <c r="H27" s="10" t="n">
        <v>0</v>
      </c>
      <c r="I27" s="10" t="n">
        <v>0</v>
      </c>
      <c r="J27" s="10" t="n">
        <v>0</v>
      </c>
      <c r="K27" s="10" t="n">
        <v>0</v>
      </c>
      <c r="L27" s="10" t="n">
        <v>0</v>
      </c>
      <c r="M27" s="10" t="n">
        <v>0</v>
      </c>
      <c r="N27" s="10" t="n">
        <v>0</v>
      </c>
      <c r="O27" s="11">
        <f>SUM(B27:N27)</f>
        <v/>
      </c>
    </row>
    <row r="28">
      <c r="A28" s="12" t="inlineStr">
        <is>
          <t>Debt Service / Financing Repayments</t>
        </is>
      </c>
      <c r="B28" s="10" t="n">
        <v>0</v>
      </c>
      <c r="C28" s="10" t="n">
        <v>0</v>
      </c>
      <c r="D28" s="10" t="n">
        <v>0</v>
      </c>
      <c r="E28" s="10" t="n">
        <v>0</v>
      </c>
      <c r="F28" s="10" t="n">
        <v>0</v>
      </c>
      <c r="G28" s="10" t="n">
        <v>0</v>
      </c>
      <c r="H28" s="10" t="n">
        <v>0</v>
      </c>
      <c r="I28" s="10" t="n">
        <v>0</v>
      </c>
      <c r="J28" s="10" t="n">
        <v>0</v>
      </c>
      <c r="K28" s="10" t="n">
        <v>0</v>
      </c>
      <c r="L28" s="10" t="n">
        <v>0</v>
      </c>
      <c r="M28" s="10" t="n">
        <v>0</v>
      </c>
      <c r="N28" s="10" t="n">
        <v>0</v>
      </c>
      <c r="O28" s="11">
        <f>SUM(B28:N28)</f>
        <v/>
      </c>
    </row>
    <row r="29">
      <c r="A29" s="12" t="inlineStr">
        <is>
          <t>Other Expenses</t>
        </is>
      </c>
      <c r="B29" s="10" t="n">
        <v>200</v>
      </c>
      <c r="C29" s="10" t="n">
        <v>200</v>
      </c>
      <c r="D29" s="10" t="n">
        <v>200</v>
      </c>
      <c r="E29" s="10" t="n">
        <v>200</v>
      </c>
      <c r="F29" s="10" t="n">
        <v>200</v>
      </c>
      <c r="G29" s="10" t="n">
        <v>200</v>
      </c>
      <c r="H29" s="10" t="n">
        <v>200</v>
      </c>
      <c r="I29" s="10" t="n">
        <v>200</v>
      </c>
      <c r="J29" s="10" t="n">
        <v>200</v>
      </c>
      <c r="K29" s="10" t="n">
        <v>200</v>
      </c>
      <c r="L29" s="10" t="n">
        <v>200</v>
      </c>
      <c r="M29" s="10" t="n">
        <v>200</v>
      </c>
      <c r="N29" s="10" t="n">
        <v>200</v>
      </c>
      <c r="O29" s="11">
        <f>SUM(B29:N29)</f>
        <v/>
      </c>
    </row>
    <row r="30">
      <c r="A30" s="9" t="inlineStr">
        <is>
          <t>Total Cash Out</t>
        </is>
      </c>
      <c r="B30" s="11">
        <f>B21+B22+B23+B24+B25+B26+B27+B28+B29</f>
        <v/>
      </c>
      <c r="C30" s="11">
        <f>C21+C22+C23+C24+C25+C26+C27+C28+C29</f>
        <v/>
      </c>
      <c r="D30" s="11">
        <f>D21+D22+D23+D24+D25+D26+D27+D28+D29</f>
        <v/>
      </c>
      <c r="E30" s="11">
        <f>E21+E22+E23+E24+E25+E26+E27+E28+E29</f>
        <v/>
      </c>
      <c r="F30" s="11">
        <f>F21+F22+F23+F24+F25+F26+F27+F28+F29</f>
        <v/>
      </c>
      <c r="G30" s="11">
        <f>G21+G22+G23+G24+G25+G26+G27+G28+G29</f>
        <v/>
      </c>
      <c r="H30" s="11">
        <f>H21+H22+H23+H24+H25+H26+H27+H28+H29</f>
        <v/>
      </c>
      <c r="I30" s="11">
        <f>I21+I22+I23+I24+I25+I26+I27+I28+I29</f>
        <v/>
      </c>
      <c r="J30" s="11">
        <f>J21+J22+J23+J24+J25+J26+J27+J28+J29</f>
        <v/>
      </c>
      <c r="K30" s="11">
        <f>K21+K22+K23+K24+K25+K26+K27+K28+K29</f>
        <v/>
      </c>
      <c r="L30" s="11">
        <f>L21+L22+L23+L24+L25+L26+L27+L28+L29</f>
        <v/>
      </c>
      <c r="M30" s="11">
        <f>M21+M22+M23+M24+M25+M26+M27+M28+M29</f>
        <v/>
      </c>
      <c r="N30" s="11">
        <f>N21+N22+N23+N24+N25+N26+N27+N28+N29</f>
        <v/>
      </c>
      <c r="O30" s="11">
        <f>SUM(B30:N30)</f>
        <v/>
      </c>
    </row>
    <row r="32" ht="26" customHeight="1">
      <c r="A32" s="8" t="inlineStr">
        <is>
          <t>CASH POSITION</t>
        </is>
      </c>
    </row>
    <row r="33">
      <c r="A33" s="13" t="inlineStr">
        <is>
          <t>Net Cash Flow</t>
        </is>
      </c>
      <c r="B33" s="14">
        <f>B18-B30</f>
        <v/>
      </c>
      <c r="C33" s="14">
        <f>C18-C30</f>
        <v/>
      </c>
      <c r="D33" s="14">
        <f>D18-D30</f>
        <v/>
      </c>
      <c r="E33" s="14">
        <f>E18-E30</f>
        <v/>
      </c>
      <c r="F33" s="14">
        <f>F18-F30</f>
        <v/>
      </c>
      <c r="G33" s="14">
        <f>G18-G30</f>
        <v/>
      </c>
      <c r="H33" s="14">
        <f>H18-H30</f>
        <v/>
      </c>
      <c r="I33" s="14">
        <f>I18-I30</f>
        <v/>
      </c>
      <c r="J33" s="14">
        <f>J18-J30</f>
        <v/>
      </c>
      <c r="K33" s="14">
        <f>K18-K30</f>
        <v/>
      </c>
      <c r="L33" s="14">
        <f>L18-L30</f>
        <v/>
      </c>
      <c r="M33" s="14">
        <f>M18-M30</f>
        <v/>
      </c>
      <c r="N33" s="14">
        <f>N18-N30</f>
        <v/>
      </c>
      <c r="O33" s="14">
        <f>SUM(B33:N33)</f>
        <v/>
      </c>
    </row>
    <row r="34">
      <c r="A34" s="15" t="inlineStr">
        <is>
          <t>Closing Cash Balance</t>
        </is>
      </c>
      <c r="B34" s="16">
        <f>B7+B33</f>
        <v/>
      </c>
      <c r="C34" s="16">
        <f>C7+C33</f>
        <v/>
      </c>
      <c r="D34" s="16">
        <f>D7+D33</f>
        <v/>
      </c>
      <c r="E34" s="16">
        <f>E7+E33</f>
        <v/>
      </c>
      <c r="F34" s="16">
        <f>F7+F33</f>
        <v/>
      </c>
      <c r="G34" s="16">
        <f>G7+G33</f>
        <v/>
      </c>
      <c r="H34" s="16">
        <f>H7+H33</f>
        <v/>
      </c>
      <c r="I34" s="16">
        <f>I7+I33</f>
        <v/>
      </c>
      <c r="J34" s="16">
        <f>J7+J33</f>
        <v/>
      </c>
      <c r="K34" s="16">
        <f>K7+K33</f>
        <v/>
      </c>
      <c r="L34" s="16">
        <f>L7+L33</f>
        <v/>
      </c>
      <c r="M34" s="16">
        <f>M7+M33</f>
        <v/>
      </c>
      <c r="N34" s="16">
        <f>N7+N33</f>
        <v/>
      </c>
      <c r="O34" s="16">
        <f>N34</f>
        <v/>
      </c>
    </row>
    <row r="36">
      <c r="A36" s="9" t="inlineStr">
        <is>
          <t>⚠ Cash Negative?</t>
        </is>
      </c>
      <c r="B36">
        <f>IF(B34&lt;0,"YES - ACTION NEEDED","OK")</f>
        <v/>
      </c>
      <c r="C36">
        <f>IF(C34&lt;0,"YES - ACTION NEEDED","OK")</f>
        <v/>
      </c>
      <c r="D36">
        <f>IF(D34&lt;0,"YES - ACTION NEEDED","OK")</f>
        <v/>
      </c>
      <c r="E36">
        <f>IF(E34&lt;0,"YES - ACTION NEEDED","OK")</f>
        <v/>
      </c>
      <c r="F36">
        <f>IF(F34&lt;0,"YES - ACTION NEEDED","OK")</f>
        <v/>
      </c>
      <c r="G36">
        <f>IF(G34&lt;0,"YES - ACTION NEEDED","OK")</f>
        <v/>
      </c>
      <c r="H36">
        <f>IF(H34&lt;0,"YES - ACTION NEEDED","OK")</f>
        <v/>
      </c>
      <c r="I36">
        <f>IF(I34&lt;0,"YES - ACTION NEEDED","OK")</f>
        <v/>
      </c>
      <c r="J36">
        <f>IF(J34&lt;0,"YES - ACTION NEEDED","OK")</f>
        <v/>
      </c>
      <c r="K36">
        <f>IF(K34&lt;0,"YES - ACTION NEEDED","OK")</f>
        <v/>
      </c>
      <c r="L36">
        <f>IF(L34&lt;0,"YES - ACTION NEEDED","OK")</f>
        <v/>
      </c>
      <c r="M36">
        <f>IF(M34&lt;0,"YES - ACTION NEEDED","OK")</f>
        <v/>
      </c>
      <c r="N36">
        <f>IF(N34&lt;0,"YES - ACTION NEEDED","OK")</f>
        <v/>
      </c>
    </row>
    <row r="37">
      <c r="A37" s="9" t="inlineStr">
        <is>
          <t>⚠ Below Cash Reserve?</t>
        </is>
      </c>
      <c r="B37">
        <f>IF(B34&lt;B11,"BELOW RESERVE","OK")</f>
        <v/>
      </c>
      <c r="C37">
        <f>IF(C34&lt;C11,"BELOW RESERVE","OK")</f>
        <v/>
      </c>
      <c r="D37">
        <f>IF(D34&lt;D11,"BELOW RESERVE","OK")</f>
        <v/>
      </c>
      <c r="E37">
        <f>IF(E34&lt;E11,"BELOW RESERVE","OK")</f>
        <v/>
      </c>
      <c r="F37">
        <f>IF(F34&lt;F11,"BELOW RESERVE","OK")</f>
        <v/>
      </c>
      <c r="G37">
        <f>IF(G34&lt;G11,"BELOW RESERVE","OK")</f>
        <v/>
      </c>
      <c r="H37">
        <f>IF(H34&lt;H11,"BELOW RESERVE","OK")</f>
        <v/>
      </c>
      <c r="I37">
        <f>IF(I34&lt;I11,"BELOW RESERVE","OK")</f>
        <v/>
      </c>
      <c r="J37">
        <f>IF(J34&lt;J11,"BELOW RESERVE","OK")</f>
        <v/>
      </c>
      <c r="K37">
        <f>IF(K34&lt;K11,"BELOW RESERVE","OK")</f>
        <v/>
      </c>
      <c r="L37">
        <f>IF(L34&lt;L11,"BELOW RESERVE","OK")</f>
        <v/>
      </c>
      <c r="M37">
        <f>IF(M34&lt;M11,"BELOW RESERVE","OK")</f>
        <v/>
      </c>
      <c r="N37">
        <f>IF(N34&lt;N11,"BELOW RESERVE","OK")</f>
        <v/>
      </c>
    </row>
    <row r="39" ht="26" customHeight="1">
      <c r="A39" s="8" t="inlineStr">
        <is>
          <t>KEY METRICS</t>
        </is>
      </c>
    </row>
    <row r="40">
      <c r="A40" s="12" t="inlineStr">
        <is>
          <t>Weeks of Cash (zero revenue)</t>
        </is>
      </c>
      <c r="B40" s="17">
        <f>IF(B30=0,"-",B34/B30)</f>
        <v/>
      </c>
      <c r="C40" s="17">
        <f>IF(C30=0,"-",C34/C30)</f>
        <v/>
      </c>
      <c r="D40" s="17">
        <f>IF(D30=0,"-",D34/D30)</f>
        <v/>
      </c>
      <c r="E40" s="17">
        <f>IF(E30=0,"-",E34/E30)</f>
        <v/>
      </c>
      <c r="F40" s="17">
        <f>IF(F30=0,"-",F34/F30)</f>
        <v/>
      </c>
      <c r="G40" s="17">
        <f>IF(G30=0,"-",G34/G30)</f>
        <v/>
      </c>
      <c r="H40" s="17">
        <f>IF(H30=0,"-",H34/H30)</f>
        <v/>
      </c>
      <c r="I40" s="17">
        <f>IF(I30=0,"-",I34/I30)</f>
        <v/>
      </c>
      <c r="J40" s="17">
        <f>IF(J30=0,"-",J34/J30)</f>
        <v/>
      </c>
      <c r="K40" s="17">
        <f>IF(K30=0,"-",K34/K30)</f>
        <v/>
      </c>
      <c r="L40" s="17">
        <f>IF(L30=0,"-",L34/L30)</f>
        <v/>
      </c>
      <c r="M40" s="17">
        <f>IF(M30=0,"-",M34/M30)</f>
        <v/>
      </c>
      <c r="N40" s="17">
        <f>IF(N30=0,"-",N34/N30)</f>
        <v/>
      </c>
    </row>
    <row r="41">
      <c r="A41" s="12" t="inlineStr">
        <is>
          <t>Weeks of Runway (at current burn)</t>
        </is>
      </c>
      <c r="B41" s="17">
        <f>IF(B33&gt;=0,"Not burning",-B34/B33)</f>
        <v/>
      </c>
      <c r="C41" s="17">
        <f>IF(C33&gt;=0,"Not burning",-C34/C33)</f>
        <v/>
      </c>
      <c r="D41" s="17">
        <f>IF(D33&gt;=0,"Not burning",-D34/D33)</f>
        <v/>
      </c>
      <c r="E41" s="17">
        <f>IF(E33&gt;=0,"Not burning",-E34/E33)</f>
        <v/>
      </c>
      <c r="F41" s="17">
        <f>IF(F33&gt;=0,"Not burning",-F34/F33)</f>
        <v/>
      </c>
      <c r="G41" s="17">
        <f>IF(G33&gt;=0,"Not burning",-G34/G33)</f>
        <v/>
      </c>
      <c r="H41" s="17">
        <f>IF(H33&gt;=0,"Not burning",-H34/H33)</f>
        <v/>
      </c>
      <c r="I41" s="17">
        <f>IF(I33&gt;=0,"Not burning",-I34/I33)</f>
        <v/>
      </c>
      <c r="J41" s="17">
        <f>IF(J33&gt;=0,"Not burning",-J34/J33)</f>
        <v/>
      </c>
      <c r="K41" s="17">
        <f>IF(K33&gt;=0,"Not burning",-K34/K33)</f>
        <v/>
      </c>
      <c r="L41" s="17">
        <f>IF(L33&gt;=0,"Not burning",-L34/L33)</f>
        <v/>
      </c>
      <c r="M41" s="17">
        <f>IF(M33&gt;=0,"Not burning",-M34/M33)</f>
        <v/>
      </c>
      <c r="N41" s="17">
        <f>IF(N33&gt;=0,"Not burning",-N34/N33)</f>
        <v/>
      </c>
    </row>
    <row r="43" ht="26" customHeight="1">
      <c r="A43" s="8" t="inlineStr">
        <is>
          <t>BENCHMARKS</t>
        </is>
      </c>
    </row>
    <row r="44">
      <c r="A44" s="12" t="inlineStr">
        <is>
          <t>Cash Conversion Cycle</t>
        </is>
      </c>
      <c r="B44" s="18" t="inlineStr">
        <is>
          <t>Under 60 days</t>
        </is>
      </c>
    </row>
    <row r="45">
      <c r="A45" s="12" t="inlineStr">
        <is>
          <t>Inventory Turns</t>
        </is>
      </c>
      <c r="B45" s="18" t="inlineStr">
        <is>
          <t>4-6x/yr (6-8x elite, replenishment-heavy)</t>
        </is>
      </c>
    </row>
    <row r="46">
      <c r="A46" s="12" t="inlineStr">
        <is>
          <t>Supplier Terms</t>
        </is>
      </c>
      <c r="B46" s="18" t="inlineStr">
        <is>
          <t>Net 30+ by your 5th order</t>
        </is>
      </c>
    </row>
    <row r="47">
      <c r="A47" s="12" t="inlineStr">
        <is>
          <t>Cash Runway</t>
        </is>
      </c>
      <c r="B47" s="18" t="inlineStr">
        <is>
          <t>90+ days</t>
        </is>
      </c>
    </row>
    <row r="48">
      <c r="A48" s="12" t="inlineStr">
        <is>
          <t>Inventory-to-Cash</t>
        </is>
      </c>
      <c r="B48" s="18" t="inlineStr">
        <is>
          <t>Below 3x</t>
        </is>
      </c>
    </row>
    <row r="49">
      <c r="A49" s="12" t="inlineStr">
        <is>
          <t>Max Single PO</t>
        </is>
      </c>
      <c r="B49" s="18" t="inlineStr">
        <is>
          <t>&lt;30% of available cash</t>
        </is>
      </c>
    </row>
    <row r="50">
      <c r="A50" s="12" t="inlineStr">
        <is>
          <t>Inventory Financing Cost</t>
        </is>
      </c>
      <c r="B50" s="18" t="inlineStr">
        <is>
          <t>&lt;15% annualised</t>
        </is>
      </c>
    </row>
    <row r="52">
      <c r="A52" s="9" t="inlineStr">
        <is>
          <t>Cash Flow Killers (from Section 32)</t>
        </is>
      </c>
    </row>
    <row r="53">
      <c r="A53" s="19" t="inlineStr">
        <is>
          <t xml:space="preserve">  • Ordering 6+ months of stock (cash prison)</t>
        </is>
      </c>
    </row>
    <row r="54">
      <c r="A54" s="19" t="inlineStr">
        <is>
          <t xml:space="preserve">  • Excessive discounts to move slow inventory</t>
        </is>
      </c>
    </row>
    <row r="55">
      <c r="A55" s="19" t="inlineStr">
        <is>
          <t xml:space="preserve">  • Growing too fast without financing</t>
        </is>
      </c>
    </row>
    <row r="56">
      <c r="A56" s="19" t="inlineStr">
        <is>
          <t xml:space="preserve">  • Not chasing wholesale invoices</t>
        </is>
      </c>
    </row>
    <row r="57">
      <c r="A57" s="19" t="inlineStr">
        <is>
          <t xml:space="preserve">  • Amazon holding funds</t>
        </is>
      </c>
    </row>
    <row r="58">
      <c r="A58" s="19" t="inlineStr">
        <is>
          <t xml:space="preserve">  • Using credit cards for inventory</t>
        </is>
      </c>
    </row>
    <row r="59">
      <c r="A59" s="19" t="inlineStr">
        <is>
          <t xml:space="preserve">  • Confusing revenue with cash</t>
        </is>
      </c>
    </row>
    <row r="61">
      <c r="A61" s="19" t="inlineStr">
        <is>
          <t>Source</t>
        </is>
      </c>
      <c r="B61" s="19" t="inlineStr">
        <is>
          <t>The DTC Playbook · Section 32: Cash Flow &amp; Funding</t>
        </is>
      </c>
    </row>
    <row r="62">
      <c r="A62" s="19" t="inlineStr">
        <is>
          <t>By</t>
        </is>
      </c>
      <c r="B62" s="19" t="inlineStr">
        <is>
          <t>Rob Ward · thedtcplaybook.com</t>
        </is>
      </c>
    </row>
    <row r="63">
      <c r="A63" s="19" t="inlineStr">
        <is>
          <t>Disclaimer</t>
        </is>
      </c>
      <c r="B63" s="19" t="inlineStr">
        <is>
          <t>For educational purposes only. Not financial, legal or tax advice.</t>
        </is>
      </c>
    </row>
  </sheetData>
  <mergeCells count="9">
    <mergeCell ref="A20:O20"/>
    <mergeCell ref="A43:O43"/>
    <mergeCell ref="A2:O2"/>
    <mergeCell ref="A13:O13"/>
    <mergeCell ref="A1:O1"/>
    <mergeCell ref="A32:O32"/>
    <mergeCell ref="A6:O6"/>
    <mergeCell ref="A3:O3"/>
    <mergeCell ref="A39:O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2026-07-16T01:00:05Z</dcterms:created>
  <dcterms:modified xsi:type="dcterms:W3CDTF">2026-07-16T01:00:05Z</dcterms:modified>
</cp:coreProperties>
</file>